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0"/>
  <workbookPr checkCompatibility="1" defaultThemeVersion="124226"/>
  <xr:revisionPtr revIDLastSave="0" documentId="8_{5BCDCC2E-05F6-4163-AD5D-54FD768FCE3E}" xr6:coauthVersionLast="47" xr6:coauthVersionMax="47" xr10:uidLastSave="{00000000-0000-0000-0000-000000000000}"/>
  <bookViews>
    <workbookView xWindow="390" yWindow="390" windowWidth="29070" windowHeight="16500" xr2:uid="{00000000-000D-0000-FFFF-FFFF00000000}"/>
  </bookViews>
  <sheets>
    <sheet name="LOT 1 WM_ Drilling " sheetId="17" r:id="rId1"/>
  </sheets>
  <definedNames>
    <definedName name="_xlnm.Print_Area" localSheetId="0">'LOT 1 WM_ Drilling '!$A$1:$F$87</definedName>
    <definedName name="_xlnm.Print_Titles" localSheetId="0">'LOT 1 WM_ Drilling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17" l="1"/>
  <c r="F83" i="17" s="1"/>
  <c r="F75" i="17"/>
  <c r="F73" i="17"/>
  <c r="F77" i="17" s="1"/>
  <c r="F68" i="17"/>
  <c r="D66" i="17"/>
  <c r="F66" i="17" s="1"/>
  <c r="F70" i="17" s="1"/>
  <c r="F63" i="17"/>
  <c r="F61" i="17"/>
  <c r="D56" i="17"/>
  <c r="F56" i="17" s="1"/>
  <c r="D54" i="17"/>
  <c r="F54" i="17" s="1"/>
  <c r="D52" i="17"/>
  <c r="F52" i="17" s="1"/>
  <c r="D50" i="17"/>
  <c r="F50" i="17" s="1"/>
  <c r="D48" i="17"/>
  <c r="F48" i="17" s="1"/>
  <c r="D46" i="17"/>
  <c r="F46" i="17" s="1"/>
  <c r="F58" i="17" s="1"/>
  <c r="F42" i="17"/>
  <c r="D42" i="17"/>
  <c r="F40" i="17"/>
  <c r="D40" i="17"/>
  <c r="F38" i="17"/>
  <c r="D38" i="17"/>
  <c r="F36" i="17"/>
  <c r="D36" i="17"/>
  <c r="F34" i="17"/>
  <c r="D34" i="17"/>
  <c r="F32" i="17"/>
  <c r="D32" i="17"/>
  <c r="F30" i="17"/>
  <c r="D30" i="17"/>
  <c r="F28" i="17"/>
  <c r="D28" i="17"/>
  <c r="F26" i="17"/>
  <c r="D26" i="17"/>
  <c r="F24" i="17"/>
  <c r="F44" i="17" s="1"/>
  <c r="D24" i="17"/>
  <c r="D19" i="17"/>
  <c r="F19" i="17" s="1"/>
  <c r="D16" i="17"/>
  <c r="F16" i="17" s="1"/>
  <c r="F21" i="17" s="1"/>
  <c r="F12" i="17"/>
  <c r="F10" i="17"/>
  <c r="F8" i="17"/>
  <c r="F6" i="17"/>
  <c r="F14" i="17" s="1"/>
  <c r="F86" i="17" l="1"/>
  <c r="F87" i="17" s="1"/>
</calcChain>
</file>

<file path=xl/sharedStrings.xml><?xml version="1.0" encoding="utf-8"?>
<sst xmlns="http://schemas.openxmlformats.org/spreadsheetml/2006/main" count="85" uniqueCount="65">
  <si>
    <t>BILL OF QUANTITIES (BOQ) FOR THIRTY TWO (32) NO. FULLY-PENETRATING BOREHOLES (APPROX. 90M DEEP)</t>
  </si>
  <si>
    <t xml:space="preserve"> LOT 1: (WEST MAMPRUSI MUNICIPAL, NORTHERN REGION)</t>
  </si>
  <si>
    <t>ITEM</t>
  </si>
  <si>
    <t>DESCRIPTION</t>
  </si>
  <si>
    <t>UNIT</t>
  </si>
  <si>
    <t>QUANTITY</t>
  </si>
  <si>
    <t>UNIT PRICE</t>
  </si>
  <si>
    <t>TOTAL AMOUNT</t>
  </si>
  <si>
    <t>GH¢</t>
  </si>
  <si>
    <t>Mobilization to sites (includes moving, setting up, mounting and dismounting the equipment and cleaning the site)</t>
  </si>
  <si>
    <t xml:space="preserve">Preliminary Mobilization to District </t>
  </si>
  <si>
    <t>Lump Sum</t>
  </si>
  <si>
    <t>Demobilization from Drilling Area</t>
  </si>
  <si>
    <t>Mounting &amp; Dismounting at Each Drill Site</t>
  </si>
  <si>
    <t>No</t>
  </si>
  <si>
    <t xml:space="preserve">Movement between Communities </t>
  </si>
  <si>
    <t>No.</t>
  </si>
  <si>
    <t>SUB-TOTAL I</t>
  </si>
  <si>
    <t>Borehole drilling using down-the-hole hammer equipment as follows:</t>
  </si>
  <si>
    <t>Drilling through overburden and highly weathered rock for completion of 212-250mm</t>
  </si>
  <si>
    <t>Meter</t>
  </si>
  <si>
    <t>diameter boreholes in any type of rock</t>
  </si>
  <si>
    <t>Drilling through fresh rock with DTH for completion of 165-176mm in basement rock</t>
  </si>
  <si>
    <t>SUB-TOTAL 2</t>
  </si>
  <si>
    <t>Borehole Lining and Installation</t>
  </si>
  <si>
    <t>Supply and Install temporary casings (PVC or steel)</t>
  </si>
  <si>
    <t>Supply and installation of 126/140mm PVC casing with flush threaded joints</t>
  </si>
  <si>
    <t>Supply and installation of 126/140mm PVC screens. Slot 0.5mm to 1mm with flush threaded joints</t>
  </si>
  <si>
    <t>Supply and installation of centralizers for 140mm casing and 140mm screen</t>
  </si>
  <si>
    <t>Item</t>
  </si>
  <si>
    <t>Supply and install of bail plug</t>
  </si>
  <si>
    <t>Supply and place 2-4mm of gravel pack</t>
  </si>
  <si>
    <t>meters</t>
  </si>
  <si>
    <t>Supply and place 1-2mm gravel pack</t>
  </si>
  <si>
    <t>Supply Cement mix and place above gravel packing</t>
  </si>
  <si>
    <t>Backfilling</t>
  </si>
  <si>
    <t>Supply cement, mix and place grout seal above BACKFILLING</t>
  </si>
  <si>
    <t>SUB-TOTAL 3</t>
  </si>
  <si>
    <t>Cleaning, Development &amp; Pumping Test</t>
  </si>
  <si>
    <t>Cleaning and development by air-lift (3 hours per borehole)</t>
  </si>
  <si>
    <t>Hrs</t>
  </si>
  <si>
    <t>Pumping test (drawdown, pump in use; 6 hours per borehole)</t>
  </si>
  <si>
    <t>Pumping test (recovery, pump stopped; 3 hours per borehole)</t>
  </si>
  <si>
    <t>Installation and removal of pump test unit at site</t>
  </si>
  <si>
    <t>Each</t>
  </si>
  <si>
    <t>Water quality analysis (See attached list of water quality determinants)</t>
  </si>
  <si>
    <t>Sample</t>
  </si>
  <si>
    <t>Supply and fix protection cap on boreholes</t>
  </si>
  <si>
    <t>SUB-TOTAL 4</t>
  </si>
  <si>
    <t>Unsuccessful boreholes</t>
  </si>
  <si>
    <t>Backfill boreholes with drill cuttings and cement grout</t>
  </si>
  <si>
    <t>SUB-TOTAL 5</t>
  </si>
  <si>
    <t>Handpump Base Platform</t>
  </si>
  <si>
    <t>Supply all materials and construct concrete pad according to specifications and design drawings</t>
  </si>
  <si>
    <t>Supply and Install Brass Identification Plate on Boreholes</t>
  </si>
  <si>
    <t>SUB-TOTAL 6</t>
  </si>
  <si>
    <t>Supply &amp; Installation of Pumps</t>
  </si>
  <si>
    <t>Supply and Install Afridev Handpumps (with Basic Repair Tool Kits)</t>
  </si>
  <si>
    <t>Supply and Install GM IMK II (with Basic Repair Tool Kits)</t>
  </si>
  <si>
    <t>SUB-TOTAL 7</t>
  </si>
  <si>
    <t>Caretaker Training</t>
  </si>
  <si>
    <t>Conduct caretaker training for 4 persons per community</t>
  </si>
  <si>
    <t>SUB-TOTAL 8</t>
  </si>
  <si>
    <t>5% Contingency (for dry holes, additional drilling depth, etc.)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</si>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</sst>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_);_(* \(#,##0.0\);_(* &quot;-&quot;??_);_(@_)"/>
    <numFmt numFmtId="167" formatCode="#,##0.0_);\(#,##0.0\)"/>
    <numFmt numFmtId="168" formatCode="_(* #,##0.0_);_(* \(#,##0.0\);_(* &quot;-&quot;?_);_(@_)"/>
  </numFmts>
  <fonts count="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3" borderId="17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3" fontId="3" fillId="2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2" borderId="2" xfId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66" fontId="3" fillId="3" borderId="16" xfId="1" applyNumberFormat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5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8" fontId="0" fillId="0" borderId="0" xfId="0" applyNumberFormat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0" fontId="2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166" fontId="3" fillId="3" borderId="14" xfId="1" applyNumberFormat="1" applyFont="1" applyFill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/>
    </xf>
    <xf numFmtId="43" fontId="2" fillId="3" borderId="15" xfId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vertical="center"/>
    </xf>
    <xf numFmtId="167" fontId="3" fillId="0" borderId="1" xfId="1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  <xf numFmtId="167" fontId="2" fillId="3" borderId="14" xfId="1" applyNumberFormat="1" applyFont="1" applyFill="1" applyBorder="1" applyAlignment="1">
      <alignment horizontal="right" vertical="center"/>
    </xf>
    <xf numFmtId="43" fontId="2" fillId="3" borderId="1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165" fontId="3" fillId="3" borderId="8" xfId="0" applyNumberFormat="1" applyFont="1" applyFill="1" applyBorder="1" applyAlignment="1">
      <alignment horizontal="right" vertical="center" wrapText="1"/>
    </xf>
    <xf numFmtId="43" fontId="3" fillId="3" borderId="8" xfId="1" applyFont="1" applyFill="1" applyBorder="1" applyAlignment="1">
      <alignment horizontal="center" vertical="center"/>
    </xf>
    <xf numFmtId="43" fontId="2" fillId="3" borderId="9" xfId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3" fontId="3" fillId="4" borderId="7" xfId="1" applyFont="1" applyFill="1" applyBorder="1" applyAlignment="1">
      <alignment vertical="center"/>
    </xf>
    <xf numFmtId="43" fontId="2" fillId="4" borderId="4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Normal="100" zoomScaleSheetLayoutView="84" workbookViewId="0">
      <selection activeCell="I13" sqref="I13"/>
    </sheetView>
  </sheetViews>
  <sheetFormatPr defaultRowHeight="15"/>
  <cols>
    <col min="1" max="1" width="5.5703125" style="4" customWidth="1"/>
    <col min="2" max="2" width="86.7109375" style="4" customWidth="1"/>
    <col min="3" max="3" width="12" style="4" bestFit="1" customWidth="1"/>
    <col min="4" max="4" width="11.7109375" style="4" customWidth="1"/>
    <col min="5" max="5" width="11" style="4" customWidth="1"/>
    <col min="6" max="6" width="15.42578125" style="4" customWidth="1"/>
    <col min="7" max="7" width="11" style="3" hidden="1" customWidth="1"/>
    <col min="8" max="16384" width="9.140625" style="3"/>
  </cols>
  <sheetData>
    <row r="1" spans="1:6" ht="21.75" customHeight="1">
      <c r="A1" s="2" t="s">
        <v>0</v>
      </c>
      <c r="B1" s="2"/>
      <c r="C1" s="2"/>
      <c r="D1" s="2"/>
      <c r="E1" s="2"/>
      <c r="F1" s="2"/>
    </row>
    <row r="2" spans="1:6" ht="21.75" customHeight="1" thickBot="1">
      <c r="B2" s="5" t="s">
        <v>1</v>
      </c>
    </row>
    <row r="3" spans="1:6" ht="31.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pans="1:6" ht="15.75">
      <c r="A4" s="10"/>
      <c r="B4" s="11"/>
      <c r="C4" s="11"/>
      <c r="D4" s="12"/>
      <c r="E4" s="13" t="s">
        <v>8</v>
      </c>
      <c r="F4" s="14" t="s">
        <v>8</v>
      </c>
    </row>
    <row r="5" spans="1:6" ht="31.5">
      <c r="A5" s="15">
        <v>1</v>
      </c>
      <c r="B5" s="16" t="s">
        <v>9</v>
      </c>
      <c r="C5" s="17"/>
      <c r="D5" s="18"/>
      <c r="E5" s="18"/>
      <c r="F5" s="19"/>
    </row>
    <row r="6" spans="1:6" ht="16.5" customHeight="1">
      <c r="A6" s="15">
        <v>1.1000000000000001</v>
      </c>
      <c r="B6" s="17" t="s">
        <v>10</v>
      </c>
      <c r="C6" s="20" t="s">
        <v>11</v>
      </c>
      <c r="D6" s="21">
        <v>1</v>
      </c>
      <c r="E6" s="22"/>
      <c r="F6" s="23">
        <f>E6*D6</f>
        <v>0</v>
      </c>
    </row>
    <row r="7" spans="1:6" ht="16.5" customHeight="1">
      <c r="A7" s="15"/>
      <c r="B7" s="17"/>
      <c r="C7" s="20"/>
      <c r="D7" s="21"/>
      <c r="E7" s="22"/>
      <c r="F7" s="23"/>
    </row>
    <row r="8" spans="1:6" ht="16.5" customHeight="1">
      <c r="A8" s="15">
        <v>1.2</v>
      </c>
      <c r="B8" s="17" t="s">
        <v>12</v>
      </c>
      <c r="C8" s="20" t="s">
        <v>11</v>
      </c>
      <c r="D8" s="21">
        <v>1</v>
      </c>
      <c r="E8" s="22"/>
      <c r="F8" s="23">
        <f>E8*D8</f>
        <v>0</v>
      </c>
    </row>
    <row r="9" spans="1:6" ht="16.5" customHeight="1">
      <c r="A9" s="15"/>
      <c r="B9" s="17"/>
      <c r="C9" s="20"/>
      <c r="D9" s="21"/>
      <c r="E9" s="22"/>
      <c r="F9" s="23"/>
    </row>
    <row r="10" spans="1:6" ht="16.5" customHeight="1">
      <c r="A10" s="15">
        <v>1.3</v>
      </c>
      <c r="B10" s="17" t="s">
        <v>13</v>
      </c>
      <c r="C10" s="20" t="s">
        <v>14</v>
      </c>
      <c r="D10" s="24">
        <v>32</v>
      </c>
      <c r="E10" s="22"/>
      <c r="F10" s="23">
        <f>E10*D10</f>
        <v>0</v>
      </c>
    </row>
    <row r="11" spans="1:6" ht="16.5" customHeight="1">
      <c r="A11" s="15"/>
      <c r="B11" s="17"/>
      <c r="C11" s="20"/>
      <c r="D11" s="21"/>
      <c r="E11" s="22"/>
      <c r="F11" s="23"/>
    </row>
    <row r="12" spans="1:6" ht="16.5" customHeight="1">
      <c r="A12" s="15">
        <v>1.4</v>
      </c>
      <c r="B12" s="17" t="s">
        <v>15</v>
      </c>
      <c r="C12" s="20" t="s">
        <v>16</v>
      </c>
      <c r="D12" s="21">
        <v>31</v>
      </c>
      <c r="E12" s="22"/>
      <c r="F12" s="23">
        <f>E12*D12</f>
        <v>0</v>
      </c>
    </row>
    <row r="13" spans="1:6" ht="16.5" customHeight="1">
      <c r="A13" s="15"/>
      <c r="B13" s="17"/>
      <c r="C13" s="20"/>
      <c r="D13" s="21"/>
      <c r="E13" s="22"/>
      <c r="F13" s="23"/>
    </row>
    <row r="14" spans="1:6" ht="16.5" customHeight="1">
      <c r="A14" s="15"/>
      <c r="B14" s="1" t="s">
        <v>17</v>
      </c>
      <c r="C14" s="25"/>
      <c r="D14" s="26"/>
      <c r="E14" s="27"/>
      <c r="F14" s="28">
        <f>SUM(F6:F13)</f>
        <v>0</v>
      </c>
    </row>
    <row r="15" spans="1:6" ht="16.5" customHeight="1">
      <c r="A15" s="29">
        <v>2</v>
      </c>
      <c r="B15" s="30" t="s">
        <v>18</v>
      </c>
      <c r="C15" s="17"/>
      <c r="D15" s="21"/>
      <c r="E15" s="22"/>
      <c r="F15" s="23"/>
    </row>
    <row r="16" spans="1:6" ht="16.5" customHeight="1">
      <c r="A16" s="15">
        <v>2.1</v>
      </c>
      <c r="B16" s="17" t="s">
        <v>19</v>
      </c>
      <c r="C16" s="20" t="s">
        <v>20</v>
      </c>
      <c r="D16" s="24">
        <f>15*33</f>
        <v>495</v>
      </c>
      <c r="E16" s="22"/>
      <c r="F16" s="23">
        <f>E16*D16</f>
        <v>0</v>
      </c>
    </row>
    <row r="17" spans="1:6" ht="16.5" customHeight="1">
      <c r="A17" s="15"/>
      <c r="B17" s="17" t="s">
        <v>21</v>
      </c>
      <c r="C17" s="20"/>
      <c r="D17" s="21"/>
      <c r="E17" s="22"/>
      <c r="F17" s="23"/>
    </row>
    <row r="18" spans="1:6" ht="16.5" customHeight="1">
      <c r="A18" s="15"/>
      <c r="B18" s="17"/>
      <c r="C18" s="20"/>
      <c r="D18" s="21"/>
      <c r="E18" s="22"/>
      <c r="F18" s="23"/>
    </row>
    <row r="19" spans="1:6" ht="16.5" customHeight="1">
      <c r="A19" s="15">
        <v>2.2000000000000002</v>
      </c>
      <c r="B19" s="17" t="s">
        <v>22</v>
      </c>
      <c r="C19" s="20" t="s">
        <v>20</v>
      </c>
      <c r="D19" s="24">
        <f>75*33</f>
        <v>2475</v>
      </c>
      <c r="E19" s="22"/>
      <c r="F19" s="23">
        <f>E19*D19</f>
        <v>0</v>
      </c>
    </row>
    <row r="20" spans="1:6" ht="16.5" customHeight="1">
      <c r="A20" s="15"/>
      <c r="B20" s="17"/>
      <c r="C20" s="20"/>
      <c r="D20" s="24"/>
      <c r="E20" s="22"/>
      <c r="F20" s="23"/>
    </row>
    <row r="21" spans="1:6" ht="16.5" customHeight="1">
      <c r="A21" s="15"/>
      <c r="B21" s="1" t="s">
        <v>23</v>
      </c>
      <c r="C21" s="25"/>
      <c r="D21" s="26"/>
      <c r="E21" s="27"/>
      <c r="F21" s="28">
        <f>SUM(F16:F20)</f>
        <v>0</v>
      </c>
    </row>
    <row r="22" spans="1:6" ht="16.5" customHeight="1">
      <c r="A22" s="15"/>
      <c r="B22" s="17"/>
      <c r="C22" s="20"/>
      <c r="D22" s="21"/>
      <c r="E22" s="22"/>
      <c r="F22" s="23"/>
    </row>
    <row r="23" spans="1:6" ht="16.5" customHeight="1">
      <c r="A23" s="29">
        <v>3</v>
      </c>
      <c r="B23" s="31" t="s">
        <v>24</v>
      </c>
      <c r="C23" s="20"/>
      <c r="D23" s="21"/>
      <c r="E23" s="22"/>
      <c r="F23" s="23"/>
    </row>
    <row r="24" spans="1:6" ht="16.5" customHeight="1">
      <c r="A24" s="15">
        <v>3.1</v>
      </c>
      <c r="B24" s="32" t="s">
        <v>25</v>
      </c>
      <c r="C24" s="20" t="s">
        <v>20</v>
      </c>
      <c r="D24" s="24">
        <f>16*33</f>
        <v>528</v>
      </c>
      <c r="E24" s="22"/>
      <c r="F24" s="23">
        <f>E24*D24</f>
        <v>0</v>
      </c>
    </row>
    <row r="25" spans="1:6" ht="16.5" customHeight="1">
      <c r="A25" s="15"/>
      <c r="B25" s="31"/>
      <c r="C25" s="20"/>
      <c r="D25" s="21"/>
      <c r="E25" s="22"/>
      <c r="F25" s="23"/>
    </row>
    <row r="26" spans="1:6" ht="16.5" customHeight="1">
      <c r="A26" s="15">
        <v>3.2</v>
      </c>
      <c r="B26" s="17" t="s">
        <v>26</v>
      </c>
      <c r="C26" s="20" t="s">
        <v>20</v>
      </c>
      <c r="D26" s="21">
        <f>61*33</f>
        <v>2013</v>
      </c>
      <c r="E26" s="22"/>
      <c r="F26" s="23">
        <f>E26*D26</f>
        <v>0</v>
      </c>
    </row>
    <row r="27" spans="1:6" ht="16.5" customHeight="1">
      <c r="A27" s="15"/>
      <c r="B27" s="17"/>
      <c r="C27" s="20"/>
      <c r="D27" s="21"/>
      <c r="E27" s="22"/>
      <c r="F27" s="23"/>
    </row>
    <row r="28" spans="1:6" ht="30">
      <c r="A28" s="15">
        <v>3.3</v>
      </c>
      <c r="B28" s="32" t="s">
        <v>27</v>
      </c>
      <c r="C28" s="20" t="s">
        <v>20</v>
      </c>
      <c r="D28" s="21">
        <f>30*32</f>
        <v>960</v>
      </c>
      <c r="E28" s="22"/>
      <c r="F28" s="23">
        <f>E28*D28</f>
        <v>0</v>
      </c>
    </row>
    <row r="29" spans="1:6" ht="16.5" customHeight="1">
      <c r="A29" s="15"/>
      <c r="B29" s="17"/>
      <c r="C29" s="20"/>
      <c r="D29" s="21"/>
      <c r="E29" s="22"/>
      <c r="F29" s="23"/>
    </row>
    <row r="30" spans="1:6" ht="16.5" customHeight="1">
      <c r="A30" s="15">
        <v>3.4</v>
      </c>
      <c r="B30" s="17" t="s">
        <v>28</v>
      </c>
      <c r="C30" s="20" t="s">
        <v>29</v>
      </c>
      <c r="D30" s="24">
        <f>1*32</f>
        <v>32</v>
      </c>
      <c r="E30" s="22"/>
      <c r="F30" s="23">
        <f>E30*D30</f>
        <v>0</v>
      </c>
    </row>
    <row r="31" spans="1:6" ht="16.5" customHeight="1">
      <c r="A31" s="15"/>
      <c r="B31" s="17"/>
      <c r="C31" s="20"/>
      <c r="D31" s="21"/>
      <c r="E31" s="22"/>
      <c r="F31" s="23"/>
    </row>
    <row r="32" spans="1:6" ht="16.5" customHeight="1">
      <c r="A32" s="15">
        <v>3.5</v>
      </c>
      <c r="B32" s="17" t="s">
        <v>30</v>
      </c>
      <c r="C32" s="20" t="s">
        <v>29</v>
      </c>
      <c r="D32" s="21">
        <f>1*32</f>
        <v>32</v>
      </c>
      <c r="E32" s="22"/>
      <c r="F32" s="23">
        <f>E32*D32</f>
        <v>0</v>
      </c>
    </row>
    <row r="33" spans="1:7" ht="16.5" customHeight="1">
      <c r="A33" s="15"/>
      <c r="B33" s="17"/>
      <c r="C33" s="20"/>
      <c r="D33" s="21"/>
      <c r="E33" s="22"/>
      <c r="F33" s="23"/>
    </row>
    <row r="34" spans="1:7" ht="16.5" customHeight="1">
      <c r="A34" s="15">
        <v>3.6</v>
      </c>
      <c r="B34" s="17" t="s">
        <v>31</v>
      </c>
      <c r="C34" s="20" t="s">
        <v>32</v>
      </c>
      <c r="D34" s="24">
        <f>50*32</f>
        <v>1600</v>
      </c>
      <c r="E34" s="22"/>
      <c r="F34" s="23">
        <f>E34*D34</f>
        <v>0</v>
      </c>
      <c r="G34" s="33">
        <v>50</v>
      </c>
    </row>
    <row r="35" spans="1:7" ht="16.5" customHeight="1">
      <c r="A35" s="15"/>
      <c r="B35" s="17"/>
      <c r="C35" s="20"/>
      <c r="D35" s="21"/>
      <c r="E35" s="22"/>
      <c r="F35" s="23"/>
    </row>
    <row r="36" spans="1:7" ht="16.5" customHeight="1">
      <c r="A36" s="15">
        <v>3.7</v>
      </c>
      <c r="B36" s="17" t="s">
        <v>33</v>
      </c>
      <c r="C36" s="20" t="s">
        <v>32</v>
      </c>
      <c r="D36" s="21">
        <f>10*32</f>
        <v>320</v>
      </c>
      <c r="E36" s="22"/>
      <c r="F36" s="23">
        <f>E36*D36</f>
        <v>0</v>
      </c>
      <c r="G36" s="3">
        <v>10</v>
      </c>
    </row>
    <row r="37" spans="1:7" ht="16.5" customHeight="1">
      <c r="A37" s="15"/>
      <c r="B37" s="17"/>
      <c r="C37" s="20"/>
      <c r="D37" s="21"/>
      <c r="E37" s="22"/>
      <c r="F37" s="23"/>
    </row>
    <row r="38" spans="1:7" ht="16.5" customHeight="1">
      <c r="A38" s="65">
        <v>3.8</v>
      </c>
      <c r="B38" s="17" t="s">
        <v>34</v>
      </c>
      <c r="C38" s="20" t="s">
        <v>32</v>
      </c>
      <c r="D38" s="21">
        <f>1*32</f>
        <v>32</v>
      </c>
      <c r="E38" s="22"/>
      <c r="F38" s="23">
        <f>E38*D38</f>
        <v>0</v>
      </c>
      <c r="G38" s="3">
        <v>1</v>
      </c>
    </row>
    <row r="39" spans="1:7" ht="16.5" customHeight="1">
      <c r="A39" s="65"/>
      <c r="B39" s="17"/>
      <c r="C39" s="20"/>
      <c r="D39" s="21"/>
      <c r="E39" s="22"/>
      <c r="F39" s="23"/>
    </row>
    <row r="40" spans="1:7" ht="16.5" customHeight="1">
      <c r="A40" s="65">
        <v>3.9</v>
      </c>
      <c r="B40" s="17" t="s">
        <v>35</v>
      </c>
      <c r="C40" s="20" t="s">
        <v>32</v>
      </c>
      <c r="D40" s="24">
        <f>25*32</f>
        <v>800</v>
      </c>
      <c r="E40" s="22"/>
      <c r="F40" s="23">
        <f>E40*D40</f>
        <v>0</v>
      </c>
      <c r="G40" s="35">
        <v>25</v>
      </c>
    </row>
    <row r="41" spans="1:7" ht="16.5" customHeight="1">
      <c r="A41" s="65"/>
      <c r="B41" s="17"/>
      <c r="C41" s="20"/>
      <c r="D41" s="21"/>
      <c r="E41" s="22"/>
      <c r="F41" s="23"/>
    </row>
    <row r="42" spans="1:7" ht="16.5" customHeight="1">
      <c r="A42" s="34">
        <v>3.1</v>
      </c>
      <c r="B42" s="17" t="s">
        <v>36</v>
      </c>
      <c r="C42" s="20" t="s">
        <v>32</v>
      </c>
      <c r="D42" s="21">
        <f>4*32</f>
        <v>128</v>
      </c>
      <c r="E42" s="22"/>
      <c r="F42" s="23">
        <f>E42*D42</f>
        <v>0</v>
      </c>
      <c r="G42" s="3">
        <v>4</v>
      </c>
    </row>
    <row r="43" spans="1:7" ht="16.5" customHeight="1">
      <c r="A43" s="15"/>
      <c r="B43" s="17"/>
      <c r="C43" s="20"/>
      <c r="D43" s="21"/>
      <c r="E43" s="22"/>
      <c r="F43" s="23"/>
    </row>
    <row r="44" spans="1:7" ht="16.5" customHeight="1">
      <c r="A44" s="15"/>
      <c r="B44" s="1" t="s">
        <v>37</v>
      </c>
      <c r="C44" s="25"/>
      <c r="D44" s="26"/>
      <c r="E44" s="27"/>
      <c r="F44" s="28">
        <f>SUM(F24:F43)</f>
        <v>0</v>
      </c>
    </row>
    <row r="45" spans="1:7" ht="16.5" customHeight="1">
      <c r="A45" s="29">
        <v>4</v>
      </c>
      <c r="B45" s="31" t="s">
        <v>38</v>
      </c>
      <c r="C45" s="20"/>
      <c r="D45" s="21"/>
      <c r="E45" s="22"/>
      <c r="F45" s="23"/>
    </row>
    <row r="46" spans="1:7" ht="16.5" customHeight="1">
      <c r="A46" s="15">
        <v>4.0999999999999996</v>
      </c>
      <c r="B46" s="32" t="s">
        <v>39</v>
      </c>
      <c r="C46" s="20" t="s">
        <v>40</v>
      </c>
      <c r="D46" s="21">
        <f>3*32</f>
        <v>96</v>
      </c>
      <c r="E46" s="22"/>
      <c r="F46" s="23">
        <f>E46*D46</f>
        <v>0</v>
      </c>
    </row>
    <row r="47" spans="1:7" ht="16.5" customHeight="1">
      <c r="A47" s="15"/>
      <c r="B47" s="17"/>
      <c r="C47" s="20"/>
      <c r="D47" s="21"/>
      <c r="E47" s="22"/>
      <c r="F47" s="23"/>
    </row>
    <row r="48" spans="1:7" ht="16.5" customHeight="1">
      <c r="A48" s="15">
        <v>4.2</v>
      </c>
      <c r="B48" s="17" t="s">
        <v>41</v>
      </c>
      <c r="C48" s="20" t="s">
        <v>40</v>
      </c>
      <c r="D48" s="21">
        <f>6*32</f>
        <v>192</v>
      </c>
      <c r="E48" s="22"/>
      <c r="F48" s="23">
        <f>E48*D48</f>
        <v>0</v>
      </c>
    </row>
    <row r="49" spans="1:6" ht="16.5" customHeight="1">
      <c r="A49" s="15"/>
      <c r="B49" s="17"/>
      <c r="C49" s="20"/>
      <c r="D49" s="21"/>
      <c r="E49" s="22"/>
      <c r="F49" s="23"/>
    </row>
    <row r="50" spans="1:6" ht="16.5" customHeight="1">
      <c r="A50" s="15">
        <v>4.3</v>
      </c>
      <c r="B50" s="17" t="s">
        <v>42</v>
      </c>
      <c r="C50" s="20" t="s">
        <v>40</v>
      </c>
      <c r="D50" s="21">
        <f>3*32</f>
        <v>96</v>
      </c>
      <c r="E50" s="22"/>
      <c r="F50" s="23">
        <f>E50*D50</f>
        <v>0</v>
      </c>
    </row>
    <row r="51" spans="1:6" ht="16.5" customHeight="1">
      <c r="A51" s="15"/>
      <c r="B51" s="17"/>
      <c r="C51" s="20"/>
      <c r="D51" s="21"/>
      <c r="E51" s="22"/>
      <c r="F51" s="23"/>
    </row>
    <row r="52" spans="1:6" ht="16.5" customHeight="1">
      <c r="A52" s="15">
        <v>4.4000000000000004</v>
      </c>
      <c r="B52" s="17" t="s">
        <v>43</v>
      </c>
      <c r="C52" s="20" t="s">
        <v>44</v>
      </c>
      <c r="D52" s="21">
        <f>1*32</f>
        <v>32</v>
      </c>
      <c r="E52" s="22"/>
      <c r="F52" s="23">
        <f>E52*D52</f>
        <v>0</v>
      </c>
    </row>
    <row r="53" spans="1:6" ht="16.5" customHeight="1">
      <c r="A53" s="15"/>
      <c r="B53" s="17"/>
      <c r="C53" s="20"/>
      <c r="D53" s="21"/>
      <c r="E53" s="22"/>
      <c r="F53" s="23"/>
    </row>
    <row r="54" spans="1:6" ht="16.5" customHeight="1">
      <c r="A54" s="15">
        <v>4.5</v>
      </c>
      <c r="B54" s="17" t="s">
        <v>45</v>
      </c>
      <c r="C54" s="20" t="s">
        <v>46</v>
      </c>
      <c r="D54" s="21">
        <f>1*32</f>
        <v>32</v>
      </c>
      <c r="E54" s="22"/>
      <c r="F54" s="23">
        <f>E54*D54</f>
        <v>0</v>
      </c>
    </row>
    <row r="55" spans="1:6" ht="16.5" customHeight="1">
      <c r="A55" s="15"/>
      <c r="B55" s="17"/>
      <c r="C55" s="20"/>
      <c r="D55" s="21"/>
      <c r="E55" s="22"/>
      <c r="F55" s="23"/>
    </row>
    <row r="56" spans="1:6" ht="16.5" customHeight="1">
      <c r="A56" s="15">
        <v>4.5999999999999996</v>
      </c>
      <c r="B56" s="32" t="s">
        <v>47</v>
      </c>
      <c r="C56" s="20" t="s">
        <v>44</v>
      </c>
      <c r="D56" s="21">
        <f>1*32</f>
        <v>32</v>
      </c>
      <c r="E56" s="22"/>
      <c r="F56" s="23">
        <f>E56*D56</f>
        <v>0</v>
      </c>
    </row>
    <row r="57" spans="1:6" ht="16.5" customHeight="1">
      <c r="A57" s="15"/>
      <c r="B57" s="32"/>
      <c r="C57" s="20"/>
      <c r="D57" s="21"/>
      <c r="E57" s="22"/>
      <c r="F57" s="23"/>
    </row>
    <row r="58" spans="1:6" ht="16.5" customHeight="1">
      <c r="A58" s="10"/>
      <c r="B58" s="36" t="s">
        <v>48</v>
      </c>
      <c r="C58" s="37"/>
      <c r="D58" s="38"/>
      <c r="E58" s="39"/>
      <c r="F58" s="40">
        <f>SUM(F46:F57)</f>
        <v>0</v>
      </c>
    </row>
    <row r="59" spans="1:6" ht="15.75">
      <c r="A59" s="29">
        <v>5</v>
      </c>
      <c r="B59" s="30" t="s">
        <v>49</v>
      </c>
      <c r="C59" s="20"/>
      <c r="D59" s="21"/>
      <c r="E59" s="22"/>
      <c r="F59" s="23"/>
    </row>
    <row r="60" spans="1:6">
      <c r="A60" s="15"/>
      <c r="B60" s="17"/>
      <c r="C60" s="20"/>
      <c r="D60" s="21"/>
      <c r="E60" s="22"/>
      <c r="F60" s="23"/>
    </row>
    <row r="61" spans="1:6">
      <c r="A61" s="15">
        <v>5.0999999999999996</v>
      </c>
      <c r="B61" s="17" t="s">
        <v>50</v>
      </c>
      <c r="C61" s="20" t="s">
        <v>29</v>
      </c>
      <c r="D61" s="21">
        <v>3</v>
      </c>
      <c r="E61" s="22"/>
      <c r="F61" s="23">
        <f>E61*D61</f>
        <v>0</v>
      </c>
    </row>
    <row r="62" spans="1:6">
      <c r="A62" s="15"/>
      <c r="B62" s="17"/>
      <c r="C62" s="20"/>
      <c r="D62" s="21"/>
      <c r="E62" s="22"/>
      <c r="F62" s="23"/>
    </row>
    <row r="63" spans="1:6" ht="15.75">
      <c r="A63" s="29"/>
      <c r="B63" s="41" t="s">
        <v>51</v>
      </c>
      <c r="C63" s="42"/>
      <c r="D63" s="43"/>
      <c r="E63" s="44"/>
      <c r="F63" s="45">
        <f>SUM(F61:F62)</f>
        <v>0</v>
      </c>
    </row>
    <row r="64" spans="1:6">
      <c r="A64" s="15"/>
      <c r="B64" s="17"/>
      <c r="C64" s="20"/>
      <c r="D64" s="21"/>
      <c r="E64" s="22"/>
      <c r="F64" s="23"/>
    </row>
    <row r="65" spans="1:6" ht="15.75">
      <c r="A65" s="29">
        <v>6</v>
      </c>
      <c r="B65" s="30" t="s">
        <v>52</v>
      </c>
      <c r="C65" s="20"/>
      <c r="D65" s="22"/>
      <c r="E65" s="22"/>
      <c r="F65" s="23"/>
    </row>
    <row r="66" spans="1:6" ht="30">
      <c r="A66" s="15">
        <v>6.1</v>
      </c>
      <c r="B66" s="32" t="s">
        <v>53</v>
      </c>
      <c r="C66" s="20" t="s">
        <v>29</v>
      </c>
      <c r="D66" s="46">
        <f>1*32</f>
        <v>32</v>
      </c>
      <c r="E66" s="22"/>
      <c r="F66" s="23">
        <f>E66*D66</f>
        <v>0</v>
      </c>
    </row>
    <row r="67" spans="1:6" ht="15.75">
      <c r="A67" s="15"/>
      <c r="B67" s="30"/>
      <c r="C67" s="20"/>
      <c r="D67" s="46"/>
      <c r="E67" s="22"/>
      <c r="F67" s="23"/>
    </row>
    <row r="68" spans="1:6">
      <c r="A68" s="15">
        <v>6.2</v>
      </c>
      <c r="B68" s="17" t="s">
        <v>54</v>
      </c>
      <c r="C68" s="20" t="s">
        <v>29</v>
      </c>
      <c r="D68" s="46">
        <v>32</v>
      </c>
      <c r="E68" s="22"/>
      <c r="F68" s="23">
        <f>E68*D68</f>
        <v>0</v>
      </c>
    </row>
    <row r="69" spans="1:6">
      <c r="A69" s="15"/>
      <c r="B69" s="17"/>
      <c r="C69" s="20"/>
      <c r="D69" s="46"/>
      <c r="E69" s="22"/>
      <c r="F69" s="23"/>
    </row>
    <row r="70" spans="1:6" ht="15.75">
      <c r="A70" s="15"/>
      <c r="B70" s="36" t="s">
        <v>55</v>
      </c>
      <c r="C70" s="47"/>
      <c r="D70" s="48"/>
      <c r="E70" s="49"/>
      <c r="F70" s="40">
        <f>SUM(F66:F69)</f>
        <v>0</v>
      </c>
    </row>
    <row r="71" spans="1:6" ht="15.75">
      <c r="A71" s="15"/>
      <c r="B71" s="30"/>
      <c r="C71" s="20"/>
      <c r="D71" s="22"/>
      <c r="E71" s="22"/>
      <c r="F71" s="23"/>
    </row>
    <row r="72" spans="1:6" ht="15.75">
      <c r="A72" s="29">
        <v>7</v>
      </c>
      <c r="B72" s="50" t="s">
        <v>56</v>
      </c>
      <c r="C72" s="51"/>
      <c r="D72" s="52"/>
      <c r="E72" s="22"/>
      <c r="F72" s="23"/>
    </row>
    <row r="73" spans="1:6">
      <c r="A73" s="15">
        <v>7.1</v>
      </c>
      <c r="B73" s="53" t="s">
        <v>57</v>
      </c>
      <c r="C73" s="51" t="s">
        <v>29</v>
      </c>
      <c r="D73" s="52">
        <v>20</v>
      </c>
      <c r="E73" s="22"/>
      <c r="F73" s="23">
        <f>E73*D73</f>
        <v>0</v>
      </c>
    </row>
    <row r="74" spans="1:6">
      <c r="A74" s="15"/>
      <c r="B74" s="53"/>
      <c r="C74" s="51"/>
      <c r="D74" s="52"/>
      <c r="E74" s="22"/>
      <c r="F74" s="23"/>
    </row>
    <row r="75" spans="1:6">
      <c r="A75" s="15">
        <v>7.2</v>
      </c>
      <c r="B75" s="53" t="s">
        <v>58</v>
      </c>
      <c r="C75" s="51" t="s">
        <v>29</v>
      </c>
      <c r="D75" s="52">
        <v>12</v>
      </c>
      <c r="E75" s="22"/>
      <c r="F75" s="23">
        <f>E75*D75</f>
        <v>0</v>
      </c>
    </row>
    <row r="76" spans="1:6">
      <c r="A76" s="15"/>
      <c r="B76" s="53"/>
      <c r="C76" s="51"/>
      <c r="D76" s="52"/>
      <c r="E76" s="22"/>
      <c r="F76" s="23"/>
    </row>
    <row r="77" spans="1:6" ht="15.75">
      <c r="A77" s="15"/>
      <c r="B77" s="36" t="s">
        <v>59</v>
      </c>
      <c r="C77" s="47"/>
      <c r="D77" s="48"/>
      <c r="E77" s="49"/>
      <c r="F77" s="40">
        <f>SUM(F73:F76)</f>
        <v>0</v>
      </c>
    </row>
    <row r="78" spans="1:6">
      <c r="A78" s="15"/>
      <c r="B78" s="53"/>
      <c r="C78" s="51"/>
      <c r="D78" s="52"/>
      <c r="E78" s="22"/>
      <c r="F78" s="23"/>
    </row>
    <row r="79" spans="1:6" ht="15.75">
      <c r="A79" s="29">
        <v>8</v>
      </c>
      <c r="B79" s="50" t="s">
        <v>60</v>
      </c>
      <c r="C79" s="51"/>
      <c r="D79" s="52"/>
      <c r="E79" s="22"/>
      <c r="F79" s="23"/>
    </row>
    <row r="80" spans="1:6" ht="15.75">
      <c r="A80" s="29"/>
      <c r="B80" s="50"/>
      <c r="C80" s="51"/>
      <c r="D80" s="52"/>
      <c r="E80" s="22"/>
      <c r="F80" s="23"/>
    </row>
    <row r="81" spans="1:7">
      <c r="A81" s="15">
        <v>8.1</v>
      </c>
      <c r="B81" s="53" t="s">
        <v>61</v>
      </c>
      <c r="C81" s="51" t="s">
        <v>29</v>
      </c>
      <c r="D81" s="52">
        <v>32</v>
      </c>
      <c r="E81" s="22"/>
      <c r="F81" s="23">
        <f>E81*D81</f>
        <v>0</v>
      </c>
    </row>
    <row r="82" spans="1:7">
      <c r="A82" s="15"/>
      <c r="B82" s="53"/>
      <c r="C82" s="51"/>
      <c r="D82" s="52"/>
      <c r="E82" s="22"/>
      <c r="F82" s="23"/>
    </row>
    <row r="83" spans="1:7" ht="15.75">
      <c r="A83" s="15"/>
      <c r="B83" s="36" t="s">
        <v>62</v>
      </c>
      <c r="C83" s="47"/>
      <c r="D83" s="48"/>
      <c r="E83" s="49"/>
      <c r="F83" s="40">
        <f>SUM(F81:F82)</f>
        <v>0</v>
      </c>
      <c r="G83" s="35"/>
    </row>
    <row r="84" spans="1:7">
      <c r="A84" s="15"/>
      <c r="B84" s="53"/>
      <c r="C84" s="51"/>
      <c r="D84" s="52"/>
      <c r="E84" s="22"/>
      <c r="F84" s="23"/>
    </row>
    <row r="85" spans="1:7">
      <c r="A85" s="15"/>
      <c r="B85" s="53"/>
      <c r="C85" s="51"/>
      <c r="D85" s="52"/>
      <c r="E85" s="22"/>
      <c r="F85" s="23"/>
    </row>
    <row r="86" spans="1:7" ht="15.75">
      <c r="A86" s="10">
        <v>9</v>
      </c>
      <c r="B86" s="54" t="s">
        <v>63</v>
      </c>
      <c r="C86" s="55"/>
      <c r="D86" s="56"/>
      <c r="E86" s="57"/>
      <c r="F86" s="58">
        <f>(F83+F77+F70+F63+F58+F44+F21+F14)*0.05</f>
        <v>0</v>
      </c>
    </row>
    <row r="87" spans="1:7" ht="27" customHeight="1" thickBot="1">
      <c r="A87" s="59"/>
      <c r="B87" s="60" t="s">
        <v>64</v>
      </c>
      <c r="C87" s="61"/>
      <c r="D87" s="61"/>
      <c r="E87" s="62"/>
      <c r="F87" s="63">
        <f>F86+F83+F77+F70+F63+F58+F44+F21+F14</f>
        <v>0</v>
      </c>
      <c r="G87" s="64"/>
    </row>
  </sheetData>
  <pageMargins left="0.5" right="0.16" top="0.63" bottom="0.76" header="0.25" footer="0.511811023622047"/>
  <pageSetup scale="70" orientation="portrait" r:id="rId1"/>
  <headerFooter alignWithMargins="0"/>
  <rowBreaks count="2" manualBreakCount="2">
    <brk id="58" max="5" man="1"/>
    <brk id="87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94ab3-d42a-4e76-bde3-98c81b560ae9" xsi:nil="true"/>
    <lcf76f155ced4ddcb4097134ff3c332f xmlns="842ae483-d403-464b-b057-2e3e2960b405">
      <Terms xmlns="http://schemas.microsoft.com/office/infopath/2007/PartnerControls"/>
    </lcf76f155ced4ddcb4097134ff3c332f>
    <Relevance xmlns="842ae483-d403-464b-b057-2e3e2960b405" xsi:nil="true"/>
    <Role xmlns="842ae483-d403-464b-b057-2e3e2960b40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C28B28A445448908854D5927C39E4" ma:contentTypeVersion="19" ma:contentTypeDescription="Create a new document." ma:contentTypeScope="" ma:versionID="c5c7ecc206d24f26b9da0a041d93fd11">
  <xsd:schema xmlns:xsd="http://www.w3.org/2001/XMLSchema" xmlns:xs="http://www.w3.org/2001/XMLSchema" xmlns:p="http://schemas.microsoft.com/office/2006/metadata/properties" xmlns:ns2="842ae483-d403-464b-b057-2e3e2960b405" xmlns:ns3="df7a84cd-31f9-4ef8-8346-8d7189ad4c7a" xmlns:ns4="b2594ab3-d42a-4e76-bde3-98c81b560ae9" targetNamespace="http://schemas.microsoft.com/office/2006/metadata/properties" ma:root="true" ma:fieldsID="423b68136083105b47a0eecf23119e8a" ns2:_="" ns3:_="" ns4:_="">
    <xsd:import namespace="842ae483-d403-464b-b057-2e3e2960b405"/>
    <xsd:import namespace="df7a84cd-31f9-4ef8-8346-8d7189ad4c7a"/>
    <xsd:import namespace="b2594ab3-d42a-4e76-bde3-98c81b560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ole" minOccurs="0"/>
                <xsd:element ref="ns2:Relevanc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e483-d403-464b-b057-2e3e2960b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90c631-7896-4d4b-aef2-bd8af8cfc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ole" ma:index="24" nillable="true" ma:displayName="Role" ma:description="Organization by role" ma:format="Dropdown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M"/>
                    <xsd:enumeration value="Developer"/>
                    <xsd:enumeration value="Email"/>
                    <xsd:enumeration value="Content"/>
                    <xsd:enumeration value="Metrics"/>
                    <xsd:enumeration value="UX/UI"/>
                    <xsd:enumeration value="All"/>
                  </xsd:restriction>
                </xsd:simpleType>
              </xsd:element>
            </xsd:sequence>
          </xsd:extension>
        </xsd:complexContent>
      </xsd:complexType>
    </xsd:element>
    <xsd:element name="Relevance" ma:index="25" nillable="true" ma:displayName="Relevance" ma:description="Select instances where this documentation is relevant" ma:format="Dropdown" ma:internalName="Releva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nboarding"/>
                    <xsd:enumeration value="Training"/>
                    <xsd:enumeration value="Archive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a84cd-31f9-4ef8-8346-8d7189ad4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94ab3-d42a-4e76-bde3-98c81b560ae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2871f2f-ceab-4694-a5cd-ae6e3864f03b}" ma:internalName="TaxCatchAll" ma:showField="CatchAllData" ma:web="df7a84cd-31f9-4ef8-8346-8d7189ad4c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B5F05-8F59-45A8-9EDA-7DDEFFBA7A28}"/>
</file>

<file path=customXml/itemProps2.xml><?xml version="1.0" encoding="utf-8"?>
<ds:datastoreItem xmlns:ds="http://schemas.openxmlformats.org/officeDocument/2006/customXml" ds:itemID="{4C09D095-AF54-460B-83DA-E5B98ACF4C01}"/>
</file>

<file path=customXml/itemProps3.xml><?xml version="1.0" encoding="utf-8"?>
<ds:datastoreItem xmlns:ds="http://schemas.openxmlformats.org/officeDocument/2006/customXml" ds:itemID="{E983F80F-4774-4D24-96D1-813C4F2FC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Forafrique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</dc:creator>
  <cp:keywords/>
  <dc:description/>
  <cp:lastModifiedBy/>
  <cp:revision/>
  <dcterms:created xsi:type="dcterms:W3CDTF">2003-11-28T10:40:49Z</dcterms:created>
  <dcterms:modified xsi:type="dcterms:W3CDTF">2023-11-01T17:25:00Z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0x010100DBAC28B28A445448908854D5927C39E4</vt:lpwstr>
  </property>
  <property fmtid="{D5CDD505-2E9C-101B-9397-08002B2CF9AE}" pid="3" name="MediaServiceImageTags">
    <vt:lpwstr/>
  </property>
</Properties>
</file>